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/>
  <mc:AlternateContent xmlns:mc="http://schemas.openxmlformats.org/markup-compatibility/2006">
    <mc:Choice Requires="x15">
      <x15ac:absPath xmlns:x15ac="http://schemas.microsoft.com/office/spreadsheetml/2010/11/ac" url="C:\Users\g700 i3\SkyDrive\Documents\Boekhouding\2020-2021\"/>
    </mc:Choice>
  </mc:AlternateContent>
  <xr:revisionPtr revIDLastSave="0" documentId="11_FA08534016E513CAB60BFD1BC7CE2D2687E76C47" xr6:coauthVersionLast="47" xr6:coauthVersionMax="47" xr10:uidLastSave="{00000000-0000-0000-0000-000000000000}"/>
  <bookViews>
    <workbookView xWindow="0" yWindow="0" windowWidth="24000" windowHeight="9330" xr2:uid="{00000000-000D-0000-FFFF-FFFF00000000}"/>
  </bookViews>
  <sheets>
    <sheet name="Blad1" sheetId="1" r:id="rId1"/>
  </sheets>
  <externalReferences>
    <externalReference r:id="rId2"/>
  </externalReferences>
  <calcPr calcId="162913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B41" i="1"/>
  <c r="B40" i="1"/>
  <c r="B39" i="1"/>
  <c r="B36" i="1"/>
  <c r="B35" i="1"/>
  <c r="B34" i="1"/>
  <c r="B33" i="1"/>
  <c r="B32" i="1"/>
  <c r="B31" i="1"/>
  <c r="B30" i="1"/>
  <c r="E27" i="1"/>
  <c r="J20" i="1"/>
  <c r="E20" i="1"/>
  <c r="K20" i="1" s="1"/>
  <c r="K9" i="1" s="1"/>
  <c r="D20" i="1"/>
  <c r="G19" i="1"/>
  <c r="J19" i="1" s="1"/>
  <c r="D19" i="1"/>
  <c r="B19" i="1"/>
  <c r="C19" i="1" s="1"/>
  <c r="J18" i="1"/>
  <c r="I18" i="1"/>
  <c r="G18" i="1"/>
  <c r="B18" i="1"/>
  <c r="D18" i="1" s="1"/>
  <c r="G17" i="1"/>
  <c r="J17" i="1" s="1"/>
  <c r="D17" i="1"/>
  <c r="D25" i="1" s="1"/>
  <c r="B17" i="1"/>
  <c r="C17" i="1" s="1"/>
  <c r="J16" i="1"/>
  <c r="I16" i="1"/>
  <c r="G16" i="1"/>
  <c r="B16" i="1"/>
  <c r="D16" i="1" s="1"/>
  <c r="G15" i="1"/>
  <c r="J15" i="1" s="1"/>
  <c r="D15" i="1"/>
  <c r="B15" i="1"/>
  <c r="C15" i="1" s="1"/>
  <c r="J14" i="1"/>
  <c r="I14" i="1"/>
  <c r="G14" i="1"/>
  <c r="B14" i="1"/>
  <c r="D14" i="1" s="1"/>
  <c r="I13" i="1"/>
  <c r="G13" i="1"/>
  <c r="J13" i="1" s="1"/>
  <c r="D13" i="1"/>
  <c r="B13" i="1"/>
  <c r="C13" i="1" s="1"/>
  <c r="J12" i="1"/>
  <c r="I12" i="1"/>
  <c r="G12" i="1"/>
  <c r="B12" i="1"/>
  <c r="D12" i="1" s="1"/>
  <c r="I11" i="1"/>
  <c r="G11" i="1"/>
  <c r="J11" i="1" s="1"/>
  <c r="D11" i="1"/>
  <c r="B11" i="1"/>
  <c r="C11" i="1" s="1"/>
  <c r="C24" i="1" s="1"/>
  <c r="J10" i="1"/>
  <c r="I10" i="1"/>
  <c r="G10" i="1"/>
  <c r="B10" i="1"/>
  <c r="D10" i="1" s="1"/>
  <c r="D24" i="1" s="1"/>
  <c r="G9" i="1"/>
  <c r="J9" i="1" s="1"/>
  <c r="C9" i="1"/>
  <c r="B9" i="1"/>
  <c r="D9" i="1" s="1"/>
  <c r="D23" i="1" s="1"/>
  <c r="K7" i="1"/>
  <c r="D7" i="1"/>
  <c r="J4" i="1"/>
  <c r="J7" i="1" s="1"/>
  <c r="I4" i="1"/>
  <c r="C4" i="1"/>
  <c r="F2" i="1"/>
  <c r="D26" i="1" l="1"/>
  <c r="D27" i="1" s="1"/>
  <c r="E7" i="1"/>
  <c r="C10" i="1"/>
  <c r="C23" i="1" s="1"/>
  <c r="C12" i="1"/>
  <c r="C14" i="1"/>
  <c r="C16" i="1"/>
  <c r="C18" i="1"/>
  <c r="C25" i="1" s="1"/>
  <c r="I15" i="1"/>
  <c r="C26" i="1" s="1"/>
  <c r="I17" i="1"/>
  <c r="I19" i="1"/>
  <c r="I7" i="1"/>
  <c r="C7" i="1"/>
  <c r="C27" i="1" l="1"/>
  <c r="C20" i="1"/>
  <c r="I20" i="1" s="1"/>
  <c r="I9" i="1" s="1"/>
</calcChain>
</file>

<file path=xl/sharedStrings.xml><?xml version="1.0" encoding="utf-8"?>
<sst xmlns="http://schemas.openxmlformats.org/spreadsheetml/2006/main" count="30" uniqueCount="18">
  <si>
    <t xml:space="preserve">Balansdatum: </t>
  </si>
  <si>
    <t>Eind-Balans</t>
  </si>
  <si>
    <t>Activa</t>
  </si>
  <si>
    <t>Euro's</t>
  </si>
  <si>
    <t>Passiva</t>
  </si>
  <si>
    <t>Totalen</t>
  </si>
  <si>
    <t>Liquide middelen</t>
  </si>
  <si>
    <t>Nr</t>
  </si>
  <si>
    <t>Beknopte toelichting Eind-Balans:</t>
  </si>
  <si>
    <t>Bank(en) en Spaarrekening(en)</t>
  </si>
  <si>
    <t>Kas</t>
  </si>
  <si>
    <t>Debiteuren</t>
  </si>
  <si>
    <t>Crediteuren</t>
  </si>
  <si>
    <t>Afschrijvingen/herwaarderingen</t>
  </si>
  <si>
    <t>Af</t>
  </si>
  <si>
    <t>Bij</t>
  </si>
  <si>
    <t>Reserveringen</t>
  </si>
  <si>
    <t>Printdatum: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</si>
</sst>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"/>
  </numFmts>
  <fonts count="8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164" fontId="2" fillId="2" borderId="0" xfId="0" applyNumberFormat="1" applyFont="1" applyFill="1" applyProtection="1">
      <protection hidden="1"/>
    </xf>
    <xf numFmtId="1" fontId="2" fillId="2" borderId="0" xfId="0" applyNumberFormat="1" applyFont="1" applyFill="1" applyProtection="1">
      <protection hidden="1"/>
    </xf>
    <xf numFmtId="0" fontId="0" fillId="2" borderId="1" xfId="0" applyFill="1" applyBorder="1" applyProtection="1">
      <protection hidden="1"/>
    </xf>
    <xf numFmtId="0" fontId="3" fillId="4" borderId="4" xfId="0" applyFont="1" applyFill="1" applyBorder="1" applyProtection="1"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1" fontId="0" fillId="4" borderId="7" xfId="0" applyNumberForma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1" fontId="4" fillId="4" borderId="10" xfId="0" applyNumberFormat="1" applyFont="1" applyFill="1" applyBorder="1" applyAlignment="1" applyProtection="1">
      <alignment horizontal="center"/>
      <protection hidden="1"/>
    </xf>
    <xf numFmtId="0" fontId="5" fillId="5" borderId="11" xfId="0" applyFont="1" applyFill="1" applyBorder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horizontal="right"/>
      <protection hidden="1"/>
    </xf>
    <xf numFmtId="0" fontId="5" fillId="5" borderId="13" xfId="0" applyFont="1" applyFill="1" applyBorder="1" applyAlignment="1" applyProtection="1">
      <alignment horizontal="right"/>
      <protection hidden="1"/>
    </xf>
    <xf numFmtId="0" fontId="5" fillId="5" borderId="14" xfId="0" applyFont="1" applyFill="1" applyBorder="1" applyAlignment="1" applyProtection="1">
      <alignment horizontal="right"/>
      <protection hidden="1"/>
    </xf>
    <xf numFmtId="0" fontId="0" fillId="4" borderId="17" xfId="0" applyFill="1" applyBorder="1" applyProtection="1">
      <protection hidden="1"/>
    </xf>
    <xf numFmtId="40" fontId="0" fillId="4" borderId="18" xfId="0" applyNumberFormat="1" applyFill="1" applyBorder="1" applyProtection="1">
      <protection hidden="1"/>
    </xf>
    <xf numFmtId="40" fontId="0" fillId="4" borderId="19" xfId="0" applyNumberFormat="1" applyFill="1" applyBorder="1" applyProtection="1">
      <protection hidden="1"/>
    </xf>
    <xf numFmtId="40" fontId="0" fillId="6" borderId="10" xfId="0" applyNumberFormat="1" applyFill="1" applyBorder="1" applyProtection="1">
      <protection locked="0"/>
    </xf>
    <xf numFmtId="0" fontId="0" fillId="3" borderId="0" xfId="0" applyFill="1" applyProtection="1">
      <protection hidden="1"/>
    </xf>
    <xf numFmtId="40" fontId="0" fillId="7" borderId="21" xfId="0" applyNumberFormat="1" applyFill="1" applyBorder="1" applyAlignment="1" applyProtection="1">
      <alignment horizontal="right"/>
      <protection hidden="1"/>
    </xf>
    <xf numFmtId="40" fontId="0" fillId="4" borderId="22" xfId="0" applyNumberFormat="1" applyFill="1" applyBorder="1" applyProtection="1">
      <protection hidden="1"/>
    </xf>
    <xf numFmtId="40" fontId="0" fillId="4" borderId="23" xfId="0" applyNumberFormat="1" applyFill="1" applyBorder="1" applyProtection="1">
      <protection hidden="1"/>
    </xf>
    <xf numFmtId="40" fontId="0" fillId="6" borderId="24" xfId="0" applyNumberFormat="1" applyFill="1" applyBorder="1" applyProtection="1">
      <protection locked="0"/>
    </xf>
    <xf numFmtId="40" fontId="0" fillId="6" borderId="24" xfId="0" applyNumberFormat="1" applyFill="1" applyBorder="1" applyAlignment="1" applyProtection="1">
      <alignment horizontal="right"/>
      <protection locked="0"/>
    </xf>
    <xf numFmtId="0" fontId="0" fillId="4" borderId="27" xfId="0" applyFill="1" applyBorder="1" applyProtection="1">
      <protection hidden="1"/>
    </xf>
    <xf numFmtId="0" fontId="5" fillId="4" borderId="28" xfId="0" applyFont="1" applyFill="1" applyBorder="1" applyAlignment="1" applyProtection="1">
      <alignment horizontal="right"/>
      <protection hidden="1"/>
    </xf>
    <xf numFmtId="40" fontId="5" fillId="4" borderId="29" xfId="0" applyNumberFormat="1" applyFont="1" applyFill="1" applyBorder="1" applyProtection="1">
      <protection hidden="1"/>
    </xf>
    <xf numFmtId="40" fontId="5" fillId="4" borderId="30" xfId="0" applyNumberFormat="1" applyFont="1" applyFill="1" applyBorder="1" applyProtection="1">
      <protection hidden="1"/>
    </xf>
    <xf numFmtId="40" fontId="5" fillId="4" borderId="31" xfId="0" applyNumberFormat="1" applyFont="1" applyFill="1" applyBorder="1" applyProtection="1">
      <protection hidden="1"/>
    </xf>
    <xf numFmtId="0" fontId="0" fillId="3" borderId="32" xfId="0" applyFill="1" applyBorder="1" applyProtection="1">
      <protection hidden="1"/>
    </xf>
    <xf numFmtId="40" fontId="5" fillId="4" borderId="30" xfId="0" applyNumberFormat="1" applyFont="1" applyFill="1" applyBorder="1" applyAlignment="1" applyProtection="1">
      <alignment horizontal="right"/>
      <protection hidden="1"/>
    </xf>
    <xf numFmtId="40" fontId="5" fillId="4" borderId="31" xfId="0" applyNumberFormat="1" applyFont="1" applyFill="1" applyBorder="1" applyAlignment="1" applyProtection="1">
      <alignment horizontal="right"/>
      <protection hidden="1"/>
    </xf>
    <xf numFmtId="0" fontId="5" fillId="5" borderId="35" xfId="0" applyFont="1" applyFill="1" applyBorder="1" applyProtection="1">
      <protection hidden="1"/>
    </xf>
    <xf numFmtId="0" fontId="5" fillId="5" borderId="36" xfId="0" applyFont="1" applyFill="1" applyBorder="1" applyAlignment="1" applyProtection="1">
      <alignment horizontal="right"/>
      <protection hidden="1"/>
    </xf>
    <xf numFmtId="0" fontId="5" fillId="5" borderId="37" xfId="0" applyFont="1" applyFill="1" applyBorder="1" applyAlignment="1" applyProtection="1">
      <alignment horizontal="right"/>
      <protection hidden="1"/>
    </xf>
    <xf numFmtId="0" fontId="5" fillId="5" borderId="38" xfId="0" applyFont="1" applyFill="1" applyBorder="1" applyProtection="1">
      <protection hidden="1"/>
    </xf>
    <xf numFmtId="0" fontId="5" fillId="8" borderId="0" xfId="0" applyFont="1" applyFill="1" applyAlignment="1" applyProtection="1">
      <alignment horizontal="center"/>
      <protection hidden="1"/>
    </xf>
    <xf numFmtId="40" fontId="4" fillId="4" borderId="41" xfId="0" applyNumberFormat="1" applyFont="1" applyFill="1" applyBorder="1" applyProtection="1">
      <protection hidden="1"/>
    </xf>
    <xf numFmtId="40" fontId="4" fillId="4" borderId="10" xfId="0" applyNumberFormat="1" applyFont="1" applyFill="1" applyBorder="1" applyProtection="1">
      <protection hidden="1"/>
    </xf>
    <xf numFmtId="40" fontId="4" fillId="6" borderId="10" xfId="0" applyNumberFormat="1" applyFont="1" applyFill="1" applyBorder="1" applyProtection="1">
      <protection locked="0"/>
    </xf>
    <xf numFmtId="1" fontId="6" fillId="6" borderId="4" xfId="0" applyNumberFormat="1" applyFont="1" applyFill="1" applyBorder="1" applyAlignment="1" applyProtection="1">
      <alignment horizontal="left"/>
      <protection locked="0"/>
    </xf>
    <xf numFmtId="49" fontId="6" fillId="8" borderId="0" xfId="0" applyNumberFormat="1" applyFont="1" applyFill="1" applyAlignment="1" applyProtection="1">
      <alignment horizontal="left"/>
      <protection locked="0"/>
    </xf>
    <xf numFmtId="40" fontId="4" fillId="4" borderId="22" xfId="0" applyNumberFormat="1" applyFont="1" applyFill="1" applyBorder="1" applyProtection="1">
      <protection hidden="1"/>
    </xf>
    <xf numFmtId="40" fontId="4" fillId="4" borderId="24" xfId="0" applyNumberFormat="1" applyFont="1" applyFill="1" applyBorder="1" applyProtection="1">
      <protection hidden="1"/>
    </xf>
    <xf numFmtId="40" fontId="4" fillId="6" borderId="24" xfId="0" applyNumberFormat="1" applyFont="1" applyFill="1" applyBorder="1" applyProtection="1">
      <protection locked="0"/>
    </xf>
    <xf numFmtId="1" fontId="6" fillId="6" borderId="27" xfId="0" applyNumberFormat="1" applyFont="1" applyFill="1" applyBorder="1" applyAlignment="1" applyProtection="1">
      <alignment horizontal="left" vertical="top"/>
      <protection locked="0"/>
    </xf>
    <xf numFmtId="49" fontId="6" fillId="8" borderId="0" xfId="0" applyNumberFormat="1" applyFont="1" applyFill="1" applyAlignment="1" applyProtection="1">
      <alignment horizontal="left" readingOrder="1"/>
      <protection locked="0"/>
    </xf>
    <xf numFmtId="40" fontId="4" fillId="4" borderId="23" xfId="0" applyNumberFormat="1" applyFont="1" applyFill="1" applyBorder="1" applyProtection="1">
      <protection hidden="1"/>
    </xf>
    <xf numFmtId="1" fontId="6" fillId="6" borderId="27" xfId="0" applyNumberFormat="1" applyFont="1" applyFill="1" applyBorder="1" applyAlignment="1" applyProtection="1">
      <alignment horizontal="left"/>
      <protection locked="0"/>
    </xf>
    <xf numFmtId="49" fontId="0" fillId="8" borderId="0" xfId="0" applyNumberFormat="1" applyFill="1" applyAlignment="1" applyProtection="1">
      <alignment horizontal="left" readingOrder="1"/>
      <protection locked="0"/>
    </xf>
    <xf numFmtId="40" fontId="5" fillId="4" borderId="46" xfId="0" applyNumberFormat="1" applyFont="1" applyFill="1" applyBorder="1" applyProtection="1">
      <protection hidden="1"/>
    </xf>
    <xf numFmtId="40" fontId="5" fillId="4" borderId="47" xfId="0" applyNumberFormat="1" applyFont="1" applyFill="1" applyBorder="1" applyProtection="1">
      <protection hidden="1"/>
    </xf>
    <xf numFmtId="40" fontId="5" fillId="4" borderId="48" xfId="0" applyNumberFormat="1" applyFont="1" applyFill="1" applyBorder="1" applyProtection="1">
      <protection hidden="1"/>
    </xf>
    <xf numFmtId="40" fontId="0" fillId="2" borderId="0" xfId="0" applyNumberFormat="1" applyFill="1" applyProtection="1">
      <protection hidden="1"/>
    </xf>
    <xf numFmtId="0" fontId="5" fillId="5" borderId="36" xfId="0" applyFont="1" applyFill="1" applyBorder="1" applyAlignment="1" applyProtection="1">
      <alignment horizontal="center"/>
      <protection hidden="1"/>
    </xf>
    <xf numFmtId="0" fontId="5" fillId="5" borderId="37" xfId="0" applyFont="1" applyFill="1" applyBorder="1" applyAlignment="1" applyProtection="1">
      <alignment horizontal="center"/>
      <protection hidden="1"/>
    </xf>
    <xf numFmtId="40" fontId="4" fillId="6" borderId="18" xfId="0" applyNumberFormat="1" applyFont="1" applyFill="1" applyBorder="1" applyProtection="1">
      <protection locked="0"/>
    </xf>
    <xf numFmtId="40" fontId="4" fillId="6" borderId="19" xfId="0" applyNumberFormat="1" applyFont="1" applyFill="1" applyBorder="1" applyProtection="1">
      <protection locked="0"/>
    </xf>
    <xf numFmtId="40" fontId="4" fillId="6" borderId="22" xfId="0" applyNumberFormat="1" applyFont="1" applyFill="1" applyBorder="1" applyProtection="1">
      <protection locked="0"/>
    </xf>
    <xf numFmtId="40" fontId="4" fillId="6" borderId="23" xfId="0" applyNumberFormat="1" applyFont="1" applyFill="1" applyBorder="1" applyProtection="1">
      <protection locked="0"/>
    </xf>
    <xf numFmtId="49" fontId="6" fillId="8" borderId="0" xfId="0" applyNumberFormat="1" applyFont="1" applyFill="1" applyAlignment="1" applyProtection="1">
      <alignment readingOrder="1"/>
      <protection locked="0"/>
    </xf>
    <xf numFmtId="0" fontId="0" fillId="4" borderId="28" xfId="0" applyFill="1" applyBorder="1" applyProtection="1">
      <protection hidden="1"/>
    </xf>
    <xf numFmtId="40" fontId="4" fillId="6" borderId="29" xfId="0" applyNumberFormat="1" applyFont="1" applyFill="1" applyBorder="1" applyProtection="1">
      <protection locked="0"/>
    </xf>
    <xf numFmtId="40" fontId="4" fillId="6" borderId="30" xfId="0" applyNumberFormat="1" applyFont="1" applyFill="1" applyBorder="1" applyProtection="1">
      <protection locked="0"/>
    </xf>
    <xf numFmtId="1" fontId="6" fillId="6" borderId="49" xfId="0" applyNumberFormat="1" applyFont="1" applyFill="1" applyBorder="1" applyAlignment="1" applyProtection="1">
      <alignment horizontal="left"/>
      <protection locked="0"/>
    </xf>
    <xf numFmtId="1" fontId="0" fillId="6" borderId="27" xfId="0" applyNumberFormat="1" applyFill="1" applyBorder="1" applyProtection="1">
      <protection locked="0"/>
    </xf>
    <xf numFmtId="40" fontId="4" fillId="6" borderId="31" xfId="0" applyNumberFormat="1" applyFont="1" applyFill="1" applyBorder="1" applyProtection="1">
      <protection locked="0"/>
    </xf>
    <xf numFmtId="1" fontId="0" fillId="6" borderId="28" xfId="0" applyNumberFormat="1" applyFill="1" applyBorder="1" applyProtection="1">
      <protection locked="0"/>
    </xf>
    <xf numFmtId="49" fontId="0" fillId="2" borderId="0" xfId="0" applyNumberFormat="1" applyFill="1" applyProtection="1">
      <protection hidden="1"/>
    </xf>
    <xf numFmtId="0" fontId="7" fillId="0" borderId="22" xfId="0" applyFont="1" applyBorder="1" applyAlignment="1" applyProtection="1">
      <alignment horizontal="right"/>
      <protection hidden="1"/>
    </xf>
    <xf numFmtId="14" fontId="7" fillId="0" borderId="22" xfId="0" applyNumberFormat="1" applyFont="1" applyBorder="1" applyProtection="1">
      <protection hidden="1"/>
    </xf>
    <xf numFmtId="14" fontId="7" fillId="2" borderId="0" xfId="0" applyNumberFormat="1" applyFont="1" applyFill="1" applyProtection="1">
      <protection hidden="1"/>
    </xf>
    <xf numFmtId="0" fontId="0" fillId="2" borderId="52" xfId="0" applyFill="1" applyBorder="1" applyProtection="1">
      <protection hidden="1"/>
    </xf>
    <xf numFmtId="0" fontId="0" fillId="2" borderId="21" xfId="0" applyFill="1" applyBorder="1" applyProtection="1">
      <protection hidden="1"/>
    </xf>
    <xf numFmtId="49" fontId="0" fillId="6" borderId="44" xfId="0" applyNumberFormat="1" applyFill="1" applyBorder="1" applyAlignment="1" applyProtection="1">
      <alignment horizontal="left" readingOrder="1"/>
      <protection locked="0"/>
    </xf>
    <xf numFmtId="49" fontId="0" fillId="6" borderId="45" xfId="0" applyNumberFormat="1" applyFill="1" applyBorder="1" applyAlignment="1" applyProtection="1">
      <alignment horizontal="left" readingOrder="1"/>
      <protection locked="0"/>
    </xf>
    <xf numFmtId="49" fontId="0" fillId="6" borderId="24" xfId="0" applyNumberFormat="1" applyFill="1" applyBorder="1" applyAlignment="1" applyProtection="1">
      <alignment horizontal="left" readingOrder="1"/>
      <protection locked="0"/>
    </xf>
    <xf numFmtId="49" fontId="0" fillId="6" borderId="50" xfId="0" applyNumberFormat="1" applyFill="1" applyBorder="1" applyAlignment="1" applyProtection="1">
      <alignment horizontal="left" readingOrder="1"/>
      <protection locked="0"/>
    </xf>
    <xf numFmtId="49" fontId="0" fillId="6" borderId="51" xfId="0" applyNumberFormat="1" applyFill="1" applyBorder="1" applyAlignment="1" applyProtection="1">
      <alignment horizontal="left" readingOrder="1"/>
      <protection locked="0"/>
    </xf>
    <xf numFmtId="49" fontId="0" fillId="6" borderId="31" xfId="0" applyNumberFormat="1" applyFill="1" applyBorder="1" applyAlignment="1" applyProtection="1">
      <alignment horizontal="left" readingOrder="1"/>
      <protection locked="0"/>
    </xf>
    <xf numFmtId="49" fontId="6" fillId="6" borderId="44" xfId="0" applyNumberFormat="1" applyFont="1" applyFill="1" applyBorder="1" applyAlignment="1" applyProtection="1">
      <alignment horizontal="left" readingOrder="1"/>
      <protection locked="0"/>
    </xf>
    <xf numFmtId="49" fontId="6" fillId="6" borderId="45" xfId="0" applyNumberFormat="1" applyFont="1" applyFill="1" applyBorder="1" applyAlignment="1" applyProtection="1">
      <alignment horizontal="left" readingOrder="1"/>
      <protection locked="0"/>
    </xf>
    <xf numFmtId="49" fontId="6" fillId="6" borderId="24" xfId="0" applyNumberFormat="1" applyFont="1" applyFill="1" applyBorder="1" applyAlignment="1" applyProtection="1">
      <alignment horizontal="left" readingOrder="1"/>
      <protection locked="0"/>
    </xf>
    <xf numFmtId="0" fontId="0" fillId="4" borderId="25" xfId="0" applyFill="1" applyBorder="1" applyAlignment="1" applyProtection="1">
      <alignment horizontal="left"/>
      <protection hidden="1"/>
    </xf>
    <xf numFmtId="0" fontId="0" fillId="4" borderId="26" xfId="0" applyFill="1" applyBorder="1" applyAlignment="1" applyProtection="1">
      <alignment horizontal="left"/>
      <protection hidden="1"/>
    </xf>
    <xf numFmtId="0" fontId="5" fillId="4" borderId="33" xfId="0" applyFont="1" applyFill="1" applyBorder="1" applyAlignment="1" applyProtection="1">
      <alignment horizontal="right"/>
      <protection hidden="1"/>
    </xf>
    <xf numFmtId="0" fontId="5" fillId="4" borderId="34" xfId="0" applyFont="1" applyFill="1" applyBorder="1" applyAlignment="1" applyProtection="1">
      <alignment horizontal="right"/>
      <protection hidden="1"/>
    </xf>
    <xf numFmtId="0" fontId="5" fillId="5" borderId="39" xfId="0" applyFont="1" applyFill="1" applyBorder="1" applyAlignment="1" applyProtection="1">
      <alignment horizontal="center"/>
      <protection hidden="1"/>
    </xf>
    <xf numFmtId="0" fontId="5" fillId="5" borderId="3" xfId="0" applyFont="1" applyFill="1" applyBorder="1" applyAlignment="1" applyProtection="1">
      <alignment horizontal="center"/>
      <protection hidden="1"/>
    </xf>
    <xf numFmtId="0" fontId="5" fillId="5" borderId="40" xfId="0" applyFont="1" applyFill="1" applyBorder="1" applyAlignment="1" applyProtection="1">
      <alignment horizontal="center"/>
      <protection hidden="1"/>
    </xf>
    <xf numFmtId="49" fontId="6" fillId="6" borderId="42" xfId="0" applyNumberFormat="1" applyFont="1" applyFill="1" applyBorder="1" applyAlignment="1" applyProtection="1">
      <alignment horizontal="left"/>
      <protection locked="0"/>
    </xf>
    <xf numFmtId="49" fontId="6" fillId="6" borderId="43" xfId="0" applyNumberFormat="1" applyFont="1" applyFill="1" applyBorder="1" applyAlignment="1" applyProtection="1">
      <alignment horizontal="left"/>
      <protection locked="0"/>
    </xf>
    <xf numFmtId="49" fontId="6" fillId="6" borderId="7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5" fillId="5" borderId="15" xfId="0" applyFont="1" applyFill="1" applyBorder="1" applyAlignment="1" applyProtection="1">
      <alignment horizontal="center"/>
      <protection hidden="1"/>
    </xf>
    <xf numFmtId="0" fontId="5" fillId="5" borderId="16" xfId="0" applyFont="1" applyFill="1" applyBorder="1" applyAlignment="1" applyProtection="1">
      <alignment horizontal="center"/>
      <protection hidden="1"/>
    </xf>
    <xf numFmtId="0" fontId="0" fillId="4" borderId="20" xfId="0" applyFill="1" applyBorder="1" applyAlignment="1" applyProtection="1">
      <alignment horizontal="left"/>
      <protection hidden="1"/>
    </xf>
    <xf numFmtId="0" fontId="0" fillId="4" borderId="21" xfId="0" applyFill="1" applyBorder="1" applyAlignment="1" applyProtection="1">
      <alignment horizontal="left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ekhouding%202020-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Start"/>
      <sheetName val="IN-B1"/>
      <sheetName val="UIT-B1"/>
      <sheetName val="IN-B2"/>
      <sheetName val="UIT-B2"/>
      <sheetName val="IN-KAS"/>
      <sheetName val="UIT-KAS"/>
      <sheetName val="In-Spa"/>
      <sheetName val="Uit-Spa"/>
      <sheetName val="Deb."/>
      <sheetName val="Cred."/>
      <sheetName val="Totalen"/>
      <sheetName val="V&amp;W"/>
      <sheetName val="VW"/>
      <sheetName val="Balans"/>
    </sheetNames>
    <sheetDataSet>
      <sheetData sheetId="0"/>
      <sheetData sheetId="1">
        <row r="2">
          <cell r="C2" t="str">
            <v>De Zwaan Cultureel</v>
          </cell>
        </row>
        <row r="4">
          <cell r="I4" t="str">
            <v>Rabobank RC</v>
          </cell>
          <cell r="K4" t="str">
            <v>Eigen vermogen</v>
          </cell>
        </row>
        <row r="5">
          <cell r="B5" t="str">
            <v>Boekjaar:</v>
          </cell>
          <cell r="C5">
            <v>2020</v>
          </cell>
          <cell r="I5" t="str">
            <v>Bank 2</v>
          </cell>
        </row>
        <row r="6">
          <cell r="C6">
            <v>43678</v>
          </cell>
          <cell r="I6" t="str">
            <v>Kas</v>
          </cell>
        </row>
        <row r="7">
          <cell r="I7" t="str">
            <v>Spaarrekening(en)</v>
          </cell>
        </row>
        <row r="10">
          <cell r="K10" t="str">
            <v>Gages</v>
          </cell>
        </row>
        <row r="11">
          <cell r="K11" t="str">
            <v>Filmservice</v>
          </cell>
        </row>
        <row r="12">
          <cell r="C12">
            <v>16842.54</v>
          </cell>
          <cell r="E12" t="str">
            <v>Eigen vermogen</v>
          </cell>
          <cell r="F12">
            <v>16954.55</v>
          </cell>
          <cell r="K12" t="str">
            <v>Huur/consumpties</v>
          </cell>
        </row>
        <row r="13">
          <cell r="E13" t="str">
            <v/>
          </cell>
          <cell r="I13" t="str">
            <v>Vrienden nog te ontvangen</v>
          </cell>
          <cell r="K13" t="str">
            <v>Reserveringen</v>
          </cell>
        </row>
        <row r="14">
          <cell r="C14">
            <v>112.01</v>
          </cell>
          <cell r="E14" t="str">
            <v/>
          </cell>
          <cell r="I14" t="str">
            <v>Overige vorderingen</v>
          </cell>
          <cell r="K14" t="str">
            <v>Theatervoorzieningen</v>
          </cell>
        </row>
        <row r="15">
          <cell r="E15" t="str">
            <v/>
          </cell>
          <cell r="K15" t="str">
            <v>Filmhuisvoorzieningen</v>
          </cell>
        </row>
        <row r="16">
          <cell r="E16" t="str">
            <v/>
          </cell>
          <cell r="K16" t="str">
            <v>Overige</v>
          </cell>
        </row>
        <row r="17">
          <cell r="E17" t="str">
            <v>Gages</v>
          </cell>
        </row>
        <row r="18">
          <cell r="E18" t="str">
            <v>Filmservice</v>
          </cell>
        </row>
        <row r="19">
          <cell r="E19" t="str">
            <v>Huur/consumpties</v>
          </cell>
        </row>
        <row r="20">
          <cell r="E20" t="str">
            <v>Theatervoorzieningen</v>
          </cell>
        </row>
        <row r="21">
          <cell r="E21" t="str">
            <v>Filmhuisvoorzieningen</v>
          </cell>
        </row>
        <row r="22">
          <cell r="E22" t="str">
            <v>Overige</v>
          </cell>
        </row>
        <row r="23">
          <cell r="C23">
            <v>16954.55</v>
          </cell>
          <cell r="F23">
            <v>16954.55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</sheetData>
      <sheetData sheetId="11"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</sheetData>
      <sheetData sheetId="12">
        <row r="6">
          <cell r="U6">
            <v>11854.73</v>
          </cell>
        </row>
        <row r="7">
          <cell r="U7">
            <v>0</v>
          </cell>
        </row>
        <row r="8">
          <cell r="U8">
            <v>26</v>
          </cell>
        </row>
        <row r="9">
          <cell r="U9">
            <v>0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6">
          <cell r="Y16">
            <v>9579.380000000001</v>
          </cell>
        </row>
        <row r="17">
          <cell r="Y17">
            <v>0</v>
          </cell>
        </row>
        <row r="18">
          <cell r="Y18">
            <v>0</v>
          </cell>
        </row>
        <row r="19">
          <cell r="Y19">
            <v>0</v>
          </cell>
        </row>
        <row r="20">
          <cell r="V20">
            <v>0</v>
          </cell>
          <cell r="W20">
            <v>0</v>
          </cell>
          <cell r="X20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workbookViewId="0">
      <selection activeCell="N7" sqref="N7"/>
    </sheetView>
  </sheetViews>
  <sheetFormatPr defaultColWidth="9.140625" defaultRowHeight="15" outlineLevelCol="1"/>
  <cols>
    <col min="1" max="1" width="3.7109375" style="3" customWidth="1"/>
    <col min="2" max="2" width="32.7109375" style="3" customWidth="1"/>
    <col min="3" max="4" width="10.7109375" style="3" customWidth="1"/>
    <col min="5" max="5" width="10.7109375" style="3" hidden="1" customWidth="1" outlineLevel="1"/>
    <col min="6" max="6" width="1.140625" style="3" customWidth="1" collapsed="1"/>
    <col min="7" max="7" width="2.7109375" style="3" customWidth="1"/>
    <col min="8" max="8" width="30.7109375" style="3" customWidth="1"/>
    <col min="9" max="10" width="10.7109375" style="3" customWidth="1"/>
    <col min="11" max="11" width="10.7109375" style="3" hidden="1" customWidth="1" outlineLevel="1"/>
    <col min="12" max="12" width="2.7109375" style="3" customWidth="1" collapsed="1"/>
    <col min="13" max="16384" width="9.140625" style="3"/>
  </cols>
  <sheetData>
    <row r="1" spans="1:15" ht="9.949999999999999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8" customHeight="1">
      <c r="A2" s="1"/>
      <c r="B2" s="1"/>
      <c r="C2" s="1"/>
      <c r="D2" s="4"/>
      <c r="E2" s="4"/>
      <c r="F2" s="5" t="str">
        <f>[1]Start!C2</f>
        <v>De Zwaan Cultureel</v>
      </c>
      <c r="G2" s="4"/>
      <c r="H2" s="4"/>
      <c r="I2" s="5"/>
      <c r="J2" s="1"/>
      <c r="K2" s="1"/>
      <c r="L2" s="1"/>
      <c r="M2" s="1"/>
      <c r="N2" s="1"/>
      <c r="O2" s="2"/>
    </row>
    <row r="3" spans="1:15" ht="9.9499999999999993" customHeight="1">
      <c r="A3" s="1"/>
      <c r="B3" s="1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2"/>
    </row>
    <row r="4" spans="1:15" ht="15.75">
      <c r="A4" s="1"/>
      <c r="B4" s="6" t="s">
        <v>0</v>
      </c>
      <c r="C4" s="7">
        <f>[1]Start!C6</f>
        <v>43678</v>
      </c>
      <c r="D4" s="7"/>
      <c r="E4" s="1"/>
      <c r="F4" s="1"/>
      <c r="G4" s="1"/>
      <c r="H4" s="1"/>
      <c r="I4" s="6" t="str">
        <f>[1]Start!B5</f>
        <v>Boekjaar:</v>
      </c>
      <c r="J4" s="8">
        <f>[1]Start!C5</f>
        <v>2020</v>
      </c>
      <c r="L4" s="1"/>
      <c r="M4" s="1"/>
      <c r="N4" s="1"/>
      <c r="O4" s="2"/>
    </row>
    <row r="5" spans="1:15" ht="9.9499999999999993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</row>
    <row r="6" spans="1:15" ht="16.5" thickBot="1">
      <c r="A6" s="1"/>
      <c r="B6" s="99" t="s">
        <v>1</v>
      </c>
      <c r="C6" s="100"/>
      <c r="D6" s="100"/>
      <c r="E6" s="100"/>
      <c r="F6" s="100"/>
      <c r="G6" s="100"/>
      <c r="H6" s="100"/>
      <c r="I6" s="100"/>
      <c r="J6" s="100"/>
      <c r="K6" s="100"/>
      <c r="L6" s="9"/>
      <c r="M6" s="1"/>
      <c r="N6" s="1"/>
      <c r="O6" s="2"/>
    </row>
    <row r="7" spans="1:15" ht="15.75">
      <c r="A7" s="1"/>
      <c r="B7" s="10"/>
      <c r="C7" s="11">
        <f>J4</f>
        <v>2020</v>
      </c>
      <c r="D7" s="12">
        <f>J4-1</f>
        <v>2019</v>
      </c>
      <c r="E7" s="13">
        <f>J4-2</f>
        <v>2018</v>
      </c>
      <c r="F7" s="14"/>
      <c r="G7" s="101"/>
      <c r="H7" s="102"/>
      <c r="I7" s="11">
        <f>J4</f>
        <v>2020</v>
      </c>
      <c r="J7" s="12">
        <f>J4-1</f>
        <v>2019</v>
      </c>
      <c r="K7" s="15">
        <f>J4-2</f>
        <v>2018</v>
      </c>
      <c r="L7" s="1"/>
      <c r="M7" s="1"/>
      <c r="N7" s="1"/>
      <c r="O7" s="2"/>
    </row>
    <row r="8" spans="1:15" ht="16.5" thickBot="1">
      <c r="A8" s="1"/>
      <c r="B8" s="16" t="s">
        <v>2</v>
      </c>
      <c r="C8" s="17" t="s">
        <v>3</v>
      </c>
      <c r="D8" s="18" t="s">
        <v>3</v>
      </c>
      <c r="E8" s="19" t="s">
        <v>3</v>
      </c>
      <c r="F8" s="14"/>
      <c r="G8" s="103" t="s">
        <v>4</v>
      </c>
      <c r="H8" s="104"/>
      <c r="I8" s="17" t="s">
        <v>3</v>
      </c>
      <c r="J8" s="18" t="s">
        <v>3</v>
      </c>
      <c r="K8" s="19" t="s">
        <v>3</v>
      </c>
      <c r="L8" s="1"/>
      <c r="M8" s="1"/>
      <c r="N8" s="1"/>
      <c r="O8" s="2"/>
    </row>
    <row r="9" spans="1:15" ht="15.75" thickTop="1">
      <c r="A9" s="1"/>
      <c r="B9" s="20" t="str">
        <f>IF([1]Start!I4&lt;&gt;"",[1]Start!I4,"")</f>
        <v>Rabobank RC</v>
      </c>
      <c r="C9" s="21">
        <f>IF(B9&lt;&gt;"",[1]Start!C12+[1]Totalen!U6-[1]Totalen!Y16,"")</f>
        <v>19117.89</v>
      </c>
      <c r="D9" s="22">
        <f>IF(B9&lt;&gt;"",[1]Start!C12,"")</f>
        <v>16842.54</v>
      </c>
      <c r="E9" s="23"/>
      <c r="F9" s="24"/>
      <c r="G9" s="105" t="str">
        <f>IF([1]Start!K4&lt;&gt;"",[1]Start!E12,"")</f>
        <v>Eigen vermogen</v>
      </c>
      <c r="H9" s="106"/>
      <c r="I9" s="21">
        <f>I20-(SUM(I10:I19))</f>
        <v>19255.899999999998</v>
      </c>
      <c r="J9" s="22">
        <f>IF(G9&lt;&gt;"",[1]Start!F12,"")</f>
        <v>16954.55</v>
      </c>
      <c r="K9" s="25">
        <f>K20-(SUM(K10:K19))</f>
        <v>0</v>
      </c>
      <c r="L9" s="1"/>
      <c r="M9" s="1"/>
      <c r="N9" s="1"/>
      <c r="O9" s="2"/>
    </row>
    <row r="10" spans="1:15">
      <c r="A10" s="1"/>
      <c r="B10" s="20" t="str">
        <f>IF([1]Start!I5&lt;&gt;"",[1]Start!I5,"")</f>
        <v>Bank 2</v>
      </c>
      <c r="C10" s="26">
        <f>IF(B10&lt;&gt;"",[1]Start!C13+[1]Totalen!U7-[1]Totalen!Y17,"")</f>
        <v>0</v>
      </c>
      <c r="D10" s="27">
        <f>IF(B10&lt;&gt;"",[1]Start!C13,"")</f>
        <v>0</v>
      </c>
      <c r="E10" s="28"/>
      <c r="F10" s="24"/>
      <c r="G10" s="89" t="str">
        <f>IF([1]Start!K5&lt;&gt;"",[1]Start!E13,"")</f>
        <v/>
      </c>
      <c r="H10" s="90"/>
      <c r="I10" s="26" t="str">
        <f>IF(G10&lt;&gt;"",[1]Start!F13+[1]Totalen!Q10-[1]Totalen!V20,"")</f>
        <v/>
      </c>
      <c r="J10" s="27" t="str">
        <f>IF(G10&lt;&gt;"",[1]Start!F13,"")</f>
        <v/>
      </c>
      <c r="K10" s="29"/>
      <c r="L10" s="1"/>
      <c r="M10" s="1"/>
      <c r="N10" s="1"/>
      <c r="O10" s="2"/>
    </row>
    <row r="11" spans="1:15">
      <c r="A11" s="1"/>
      <c r="B11" s="20" t="str">
        <f>IF([1]Start!I6&lt;&gt;"",[1]Start!I6,"")</f>
        <v>Kas</v>
      </c>
      <c r="C11" s="26">
        <f>IF(B11&lt;&gt;"",[1]Start!C14+[1]Totalen!U8-[1]Totalen!Y18,"")</f>
        <v>138.01</v>
      </c>
      <c r="D11" s="27">
        <f>IF(B11&lt;&gt;"",[1]Start!C14,"")</f>
        <v>112.01</v>
      </c>
      <c r="E11" s="28"/>
      <c r="F11" s="24"/>
      <c r="G11" s="89" t="str">
        <f>IF([1]Start!K6&lt;&gt;"",[1]Start!E14,"")</f>
        <v/>
      </c>
      <c r="H11" s="90"/>
      <c r="I11" s="26" t="str">
        <f>IF(G11&lt;&gt;"",[1]Start!F14+[1]Totalen!R10-[1]Totalen!W20,"")</f>
        <v/>
      </c>
      <c r="J11" s="27" t="str">
        <f>IF(G11&lt;&gt;"",[1]Start!F14,"")</f>
        <v/>
      </c>
      <c r="K11" s="29"/>
      <c r="L11" s="1"/>
      <c r="M11" s="1"/>
      <c r="N11" s="1"/>
      <c r="O11" s="2"/>
    </row>
    <row r="12" spans="1:15">
      <c r="A12" s="1"/>
      <c r="B12" s="20" t="str">
        <f>IF([1]Start!I7&lt;&gt;"",[1]Start!I7,"")</f>
        <v>Spaarrekening(en)</v>
      </c>
      <c r="C12" s="26">
        <f>IF(B12&lt;&gt;"",[1]Start!C15+[1]Totalen!U9-[1]Totalen!Y19,"")</f>
        <v>0</v>
      </c>
      <c r="D12" s="27">
        <f>IF(B12&lt;&gt;"",[1]Start!C15,"")</f>
        <v>0</v>
      </c>
      <c r="E12" s="28"/>
      <c r="F12" s="24"/>
      <c r="G12" s="89" t="str">
        <f>IF([1]Start!K7&lt;&gt;"",[1]Start!E15,"")</f>
        <v/>
      </c>
      <c r="H12" s="90"/>
      <c r="I12" s="26" t="str">
        <f>IF(G12&lt;&gt;"",[1]Start!F15+[1]Totalen!S10-[1]Totalen!X20,"")</f>
        <v/>
      </c>
      <c r="J12" s="27" t="str">
        <f>IF(G12&lt;&gt;"",[1]Start!F15,"")</f>
        <v/>
      </c>
      <c r="K12" s="29"/>
      <c r="L12" s="1"/>
      <c r="M12" s="1"/>
      <c r="N12" s="1"/>
      <c r="O12" s="2"/>
    </row>
    <row r="13" spans="1:15">
      <c r="A13" s="1"/>
      <c r="B13" s="20" t="str">
        <f>IF([1]Start!I8&lt;&gt;"",[1]Start!I8,"")</f>
        <v/>
      </c>
      <c r="C13" s="26" t="str">
        <f>IF(B13&lt;&gt;"",[1]Start!C16-[1]Totalen!M10+[1]Totalen!R19-[1]Balans!C30+D30,"")</f>
        <v/>
      </c>
      <c r="D13" s="27" t="str">
        <f>IF(B13&lt;&gt;"",[1]Start!C16,"")</f>
        <v/>
      </c>
      <c r="E13" s="28"/>
      <c r="F13" s="24"/>
      <c r="G13" s="89" t="str">
        <f>IF([1]Start!K8&lt;&gt;"",[1]Start!E16,"")</f>
        <v/>
      </c>
      <c r="H13" s="90"/>
      <c r="I13" s="26" t="str">
        <f>IF(G13&lt;&gt;"",[1]Start!F16+[1]Totalen!T10-[1]Totalen!#REF!,"")</f>
        <v/>
      </c>
      <c r="J13" s="27" t="str">
        <f>IF(G13&lt;&gt;"",[1]Start!F16,"")</f>
        <v/>
      </c>
      <c r="K13" s="29"/>
      <c r="L13" s="1"/>
      <c r="M13" s="1"/>
      <c r="N13" s="1"/>
      <c r="O13" s="2"/>
    </row>
    <row r="14" spans="1:15">
      <c r="A14" s="1"/>
      <c r="B14" s="20" t="str">
        <f>IF([1]Start!I9&lt;&gt;"",[1]Start!I9,"")</f>
        <v/>
      </c>
      <c r="C14" s="26" t="str">
        <f>IF(B14&lt;&gt;"",[1]Start!C17-[1]Totalen!N10+[1]Totalen!S19-[1]Balans!C31+D31,"")</f>
        <v/>
      </c>
      <c r="D14" s="27" t="str">
        <f>IF(B14&lt;&gt;"",[1]Start!C17,"")</f>
        <v/>
      </c>
      <c r="E14" s="28"/>
      <c r="F14" s="24"/>
      <c r="G14" s="89" t="str">
        <f>IF([1]Start!K10&lt;&gt;"",[1]Start!E17,"")</f>
        <v>Gages</v>
      </c>
      <c r="H14" s="90"/>
      <c r="I14" s="26">
        <f>IF(G14&lt;&gt;"",[1]Start!F17+'[1]Cred.'!D500-'[1]Cred.'!E500,"")</f>
        <v>0</v>
      </c>
      <c r="J14" s="27">
        <f>IF(G14&lt;&gt;"",[1]Start!F17,"")</f>
        <v>0</v>
      </c>
      <c r="K14" s="29"/>
      <c r="L14" s="1"/>
      <c r="M14" s="1"/>
      <c r="N14" s="1"/>
      <c r="O14" s="2"/>
    </row>
    <row r="15" spans="1:15">
      <c r="A15" s="1"/>
      <c r="B15" s="20" t="str">
        <f>IF([1]Start!I10&lt;&gt;"",[1]Start!I10,"")</f>
        <v/>
      </c>
      <c r="C15" s="26" t="str">
        <f>IF(B15&lt;&gt;"",[1]Start!C18-[1]Totalen!O10+[1]Totalen!T19-[1]Balans!C32+D32,"")</f>
        <v/>
      </c>
      <c r="D15" s="27" t="str">
        <f>IF(B15&lt;&gt;"",[1]Start!C18,"")</f>
        <v/>
      </c>
      <c r="E15" s="28"/>
      <c r="F15" s="24"/>
      <c r="G15" s="89" t="str">
        <f>IF([1]Start!K11&lt;&gt;"",[1]Start!E18,"")</f>
        <v>Filmservice</v>
      </c>
      <c r="H15" s="90"/>
      <c r="I15" s="26">
        <f>IF(G15&lt;&gt;"",[1]Start!F18+'[1]Cred.'!F500-'[1]Cred.'!G500,"")</f>
        <v>0</v>
      </c>
      <c r="J15" s="27">
        <f>IF(G15&lt;&gt;"",[1]Start!F18,"")</f>
        <v>0</v>
      </c>
      <c r="K15" s="29"/>
      <c r="L15" s="1"/>
      <c r="M15" s="1"/>
      <c r="N15" s="1"/>
      <c r="O15" s="2"/>
    </row>
    <row r="16" spans="1:15">
      <c r="A16" s="1"/>
      <c r="B16" s="20" t="str">
        <f>IF([1]Start!I11&lt;&gt;"",[1]Start!I11,"")</f>
        <v/>
      </c>
      <c r="C16" s="26" t="str">
        <f>IF(B16&lt;&gt;"",[1]Start!C19-[1]Totalen!P10+[1]Totalen!U19-[1]Balans!C33+D33,"")</f>
        <v/>
      </c>
      <c r="D16" s="27" t="str">
        <f>IF(B16&lt;&gt;"",[1]Start!C19,"")</f>
        <v/>
      </c>
      <c r="E16" s="28"/>
      <c r="F16" s="24"/>
      <c r="G16" s="89" t="str">
        <f>IF([1]Start!K12&lt;&gt;"",[1]Start!E19,"")</f>
        <v>Huur/consumpties</v>
      </c>
      <c r="H16" s="90"/>
      <c r="I16" s="26">
        <f>IF(G16&lt;&gt;"",[1]Start!F19+'[1]Cred.'!H500-'[1]Cred.'!I500,"")</f>
        <v>0</v>
      </c>
      <c r="J16" s="27">
        <f>IF(G16&lt;&gt;"",[1]Start!F19,"")</f>
        <v>0</v>
      </c>
      <c r="K16" s="29"/>
      <c r="L16" s="1"/>
      <c r="M16" s="1"/>
      <c r="N16" s="1"/>
      <c r="O16" s="2"/>
    </row>
    <row r="17" spans="1:15">
      <c r="A17" s="1"/>
      <c r="B17" s="20" t="str">
        <f>IF([1]Start!I13&lt;&gt;"",[1]Start!I13,"")</f>
        <v>Vrienden nog te ontvangen</v>
      </c>
      <c r="C17" s="26">
        <f>IF(B17&lt;&gt;"",[1]Start!C20+[1]Deb.!D500-[1]Deb.!E500-[1]Balans!C34+D34,"")</f>
        <v>0</v>
      </c>
      <c r="D17" s="27">
        <f>IF(B17&lt;&gt;"",[1]Start!C20,"")</f>
        <v>0</v>
      </c>
      <c r="E17" s="28"/>
      <c r="F17" s="24"/>
      <c r="G17" s="89" t="str">
        <f>IF([1]Start!K13&lt;&gt;"",[1]Start!E20,"")</f>
        <v>Theatervoorzieningen</v>
      </c>
      <c r="H17" s="90"/>
      <c r="I17" s="26">
        <f>IF(G17&lt;&gt;"",[1]Start!F20+[1]Start!C27-[1]Balans!C39+D39,"")</f>
        <v>0</v>
      </c>
      <c r="J17" s="27">
        <f>IF(G17&lt;&gt;"",[1]Start!F20,"")</f>
        <v>0</v>
      </c>
      <c r="K17" s="29"/>
      <c r="L17" s="1"/>
      <c r="M17" s="1"/>
      <c r="N17" s="1"/>
      <c r="O17" s="2"/>
    </row>
    <row r="18" spans="1:15">
      <c r="A18" s="1"/>
      <c r="B18" s="20" t="str">
        <f>IF([1]Start!I14&lt;&gt;"",[1]Start!I14,"")</f>
        <v>Overige vorderingen</v>
      </c>
      <c r="C18" s="26">
        <f>IF(B18&lt;&gt;"",[1]Start!C21+[1]Deb.!F500-[1]Deb.!G500-[1]Balans!C35+D35,"")</f>
        <v>0</v>
      </c>
      <c r="D18" s="27">
        <f>IF(B18&lt;&gt;"",[1]Start!C21,"")</f>
        <v>0</v>
      </c>
      <c r="E18" s="28"/>
      <c r="F18" s="24"/>
      <c r="G18" s="89" t="str">
        <f>IF([1]Start!K14&lt;&gt;"",[1]Start!E21,"")</f>
        <v>Filmhuisvoorzieningen</v>
      </c>
      <c r="H18" s="90"/>
      <c r="I18" s="26">
        <f>IF(G18&lt;&gt;"",[1]Start!F21+[1]Start!C28-[1]Balans!C40+D40,"")</f>
        <v>0</v>
      </c>
      <c r="J18" s="27">
        <f>IF(G18&lt;&gt;"",[1]Start!F21,"")</f>
        <v>0</v>
      </c>
      <c r="K18" s="29"/>
      <c r="L18" s="1"/>
      <c r="M18" s="1"/>
      <c r="N18" s="1"/>
      <c r="O18" s="2"/>
    </row>
    <row r="19" spans="1:15">
      <c r="A19" s="1"/>
      <c r="B19" s="30" t="str">
        <f>IF([1]Start!I15&lt;&gt;"",[1]Start!I15,"")</f>
        <v/>
      </c>
      <c r="C19" s="26" t="str">
        <f>IF(B19&lt;&gt;"",[1]Start!C22+[1]Deb.!H500-[1]Deb.!I500-[1]Balans!C36+D36,"")</f>
        <v/>
      </c>
      <c r="D19" s="27" t="str">
        <f>IF(B19&lt;&gt;"",[1]Start!C22,"")</f>
        <v/>
      </c>
      <c r="E19" s="28"/>
      <c r="F19" s="24"/>
      <c r="G19" s="89" t="str">
        <f>IF([1]Start!K15&lt;&gt;"",[1]Start!E22,"")</f>
        <v>Overige</v>
      </c>
      <c r="H19" s="90"/>
      <c r="I19" s="26">
        <f>IF(G19&lt;&gt;"",[1]Start!F22+[1]Start!C29-[1]Balans!C41+D41,"")</f>
        <v>0</v>
      </c>
      <c r="J19" s="27">
        <f>IF(G19&lt;&gt;"",[1]Start!F22,"")</f>
        <v>0</v>
      </c>
      <c r="K19" s="29"/>
      <c r="L19" s="1"/>
      <c r="M19" s="1"/>
      <c r="N19" s="1"/>
      <c r="O19" s="2"/>
    </row>
    <row r="20" spans="1:15" ht="15.75" thickBot="1">
      <c r="A20" s="1"/>
      <c r="B20" s="31" t="s">
        <v>5</v>
      </c>
      <c r="C20" s="32">
        <f>SUM(C9:C19)</f>
        <v>19255.899999999998</v>
      </c>
      <c r="D20" s="33">
        <f>[1]Start!C23</f>
        <v>16954.55</v>
      </c>
      <c r="E20" s="34">
        <f>SUM(E9:E19)</f>
        <v>0</v>
      </c>
      <c r="F20" s="35"/>
      <c r="G20" s="91" t="s">
        <v>5</v>
      </c>
      <c r="H20" s="92"/>
      <c r="I20" s="32">
        <f>C20</f>
        <v>19255.899999999998</v>
      </c>
      <c r="J20" s="36">
        <f>[1]Start!F23</f>
        <v>16954.55</v>
      </c>
      <c r="K20" s="37">
        <f>E20</f>
        <v>0</v>
      </c>
      <c r="L20" s="1"/>
      <c r="M20" s="1"/>
      <c r="N20" s="1"/>
      <c r="O20" s="2"/>
    </row>
    <row r="21" spans="1:15" ht="15.75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ht="15.75" thickBot="1">
      <c r="A22" s="1"/>
      <c r="B22" s="38" t="s">
        <v>6</v>
      </c>
      <c r="C22" s="39" t="s">
        <v>3</v>
      </c>
      <c r="D22" s="40" t="s">
        <v>3</v>
      </c>
      <c r="E22" s="40" t="s">
        <v>3</v>
      </c>
      <c r="F22" s="1"/>
      <c r="G22" s="41" t="s">
        <v>7</v>
      </c>
      <c r="H22" s="93" t="s">
        <v>8</v>
      </c>
      <c r="I22" s="94"/>
      <c r="J22" s="95"/>
      <c r="K22" s="42"/>
      <c r="L22" s="1"/>
      <c r="M22" s="1"/>
      <c r="N22" s="1"/>
      <c r="O22" s="2"/>
    </row>
    <row r="23" spans="1:15" ht="15.75" thickTop="1">
      <c r="A23" s="1"/>
      <c r="B23" s="20" t="s">
        <v>9</v>
      </c>
      <c r="C23" s="43">
        <f>SUM(C9:C10)+SUM(C12)</f>
        <v>19117.89</v>
      </c>
      <c r="D23" s="44">
        <f>D9</f>
        <v>16842.54</v>
      </c>
      <c r="E23" s="45"/>
      <c r="F23" s="1"/>
      <c r="G23" s="46"/>
      <c r="H23" s="96"/>
      <c r="I23" s="97"/>
      <c r="J23" s="98"/>
      <c r="K23" s="47"/>
      <c r="L23" s="1"/>
      <c r="M23" s="1"/>
      <c r="N23" s="1"/>
      <c r="O23" s="2"/>
    </row>
    <row r="24" spans="1:15">
      <c r="A24" s="1"/>
      <c r="B24" s="20" t="s">
        <v>10</v>
      </c>
      <c r="C24" s="48">
        <f>C11</f>
        <v>138.01</v>
      </c>
      <c r="D24" s="49">
        <f>D10</f>
        <v>0</v>
      </c>
      <c r="E24" s="50"/>
      <c r="F24" s="1"/>
      <c r="G24" s="51"/>
      <c r="H24" s="86"/>
      <c r="I24" s="87"/>
      <c r="J24" s="88"/>
      <c r="K24" s="52"/>
      <c r="L24" s="1"/>
      <c r="M24" s="1"/>
      <c r="N24" s="1"/>
      <c r="O24" s="2"/>
    </row>
    <row r="25" spans="1:15">
      <c r="A25" s="1"/>
      <c r="B25" s="20" t="s">
        <v>11</v>
      </c>
      <c r="C25" s="48">
        <f>SUM(C17:C19)</f>
        <v>0</v>
      </c>
      <c r="D25" s="53">
        <f>SUM(D17:D19)</f>
        <v>0</v>
      </c>
      <c r="E25" s="50"/>
      <c r="F25" s="1"/>
      <c r="G25" s="54"/>
      <c r="H25" s="80"/>
      <c r="I25" s="81"/>
      <c r="J25" s="82"/>
      <c r="K25" s="55"/>
      <c r="L25" s="1"/>
      <c r="M25" s="1"/>
      <c r="N25" s="1"/>
      <c r="O25" s="2"/>
    </row>
    <row r="26" spans="1:15">
      <c r="A26" s="1"/>
      <c r="B26" s="30" t="s">
        <v>12</v>
      </c>
      <c r="C26" s="48">
        <f>SUM(I14:I16)</f>
        <v>0</v>
      </c>
      <c r="D26" s="53">
        <f>SUM(J14:J16)</f>
        <v>0</v>
      </c>
      <c r="E26" s="50"/>
      <c r="F26" s="1"/>
      <c r="G26" s="54"/>
      <c r="H26" s="80"/>
      <c r="I26" s="81"/>
      <c r="J26" s="82"/>
      <c r="K26" s="55"/>
      <c r="L26" s="1"/>
      <c r="M26" s="1"/>
      <c r="N26" s="1"/>
      <c r="O26" s="2"/>
    </row>
    <row r="27" spans="1:15" ht="15.75" thickBot="1">
      <c r="A27" s="1"/>
      <c r="B27" s="31" t="s">
        <v>5</v>
      </c>
      <c r="C27" s="56">
        <f>SUM(C23:C25)-SUM(C26)</f>
        <v>19255.899999999998</v>
      </c>
      <c r="D27" s="57">
        <f>SUM(D23:D25)-SUM(D26)</f>
        <v>16842.54</v>
      </c>
      <c r="E27" s="58">
        <f>SUM(E23:E25)-SUM(E26)</f>
        <v>0</v>
      </c>
      <c r="F27" s="1"/>
      <c r="G27" s="54"/>
      <c r="H27" s="86"/>
      <c r="I27" s="87"/>
      <c r="J27" s="88"/>
      <c r="K27" s="52"/>
      <c r="L27" s="1"/>
      <c r="M27" s="1"/>
      <c r="N27" s="1"/>
      <c r="O27" s="2"/>
    </row>
    <row r="28" spans="1:15" ht="15.75" thickBot="1">
      <c r="A28" s="1"/>
      <c r="B28" s="1"/>
      <c r="C28" s="1"/>
      <c r="D28" s="1"/>
      <c r="E28" s="59"/>
      <c r="F28" s="1"/>
      <c r="G28" s="54"/>
      <c r="H28" s="86"/>
      <c r="I28" s="87"/>
      <c r="J28" s="88"/>
      <c r="K28" s="52"/>
      <c r="L28" s="1"/>
      <c r="M28" s="1"/>
      <c r="N28" s="1"/>
      <c r="O28" s="2"/>
    </row>
    <row r="29" spans="1:15" ht="15.75" thickBot="1">
      <c r="A29" s="1"/>
      <c r="B29" s="38" t="s">
        <v>13</v>
      </c>
      <c r="C29" s="60" t="s">
        <v>14</v>
      </c>
      <c r="D29" s="61" t="s">
        <v>15</v>
      </c>
      <c r="E29" s="1"/>
      <c r="F29" s="1"/>
      <c r="G29" s="54"/>
      <c r="H29" s="86"/>
      <c r="I29" s="87"/>
      <c r="J29" s="88"/>
      <c r="K29" s="52"/>
      <c r="L29" s="1"/>
      <c r="M29" s="1"/>
      <c r="N29" s="1"/>
      <c r="O29" s="2"/>
    </row>
    <row r="30" spans="1:15" ht="15.75" thickTop="1">
      <c r="A30" s="1"/>
      <c r="B30" s="20" t="str">
        <f>IF([1]Start!I8&lt;&gt;"",[1]Start!I8,"")</f>
        <v/>
      </c>
      <c r="C30" s="62"/>
      <c r="D30" s="63"/>
      <c r="E30" s="1"/>
      <c r="F30" s="1"/>
      <c r="G30" s="54"/>
      <c r="H30" s="86"/>
      <c r="I30" s="87"/>
      <c r="J30" s="88"/>
      <c r="K30" s="52"/>
      <c r="L30" s="1"/>
      <c r="M30" s="1"/>
      <c r="N30" s="1"/>
      <c r="O30" s="2"/>
    </row>
    <row r="31" spans="1:15">
      <c r="A31" s="1"/>
      <c r="B31" s="20" t="str">
        <f>IF([1]Start!I9&lt;&gt;"",[1]Start!I9,"")</f>
        <v/>
      </c>
      <c r="C31" s="64"/>
      <c r="D31" s="65"/>
      <c r="E31" s="1"/>
      <c r="F31" s="1"/>
      <c r="G31" s="54"/>
      <c r="H31" s="86"/>
      <c r="I31" s="87"/>
      <c r="J31" s="88"/>
      <c r="K31" s="66"/>
      <c r="L31" s="1"/>
      <c r="M31" s="1"/>
      <c r="N31" s="1"/>
      <c r="O31" s="2"/>
    </row>
    <row r="32" spans="1:15">
      <c r="A32" s="1"/>
      <c r="B32" s="20" t="str">
        <f>IF([1]Start!I10&lt;&gt;"",[1]Start!I10,"")</f>
        <v/>
      </c>
      <c r="C32" s="64"/>
      <c r="D32" s="65"/>
      <c r="E32" s="1"/>
      <c r="F32" s="1"/>
      <c r="G32" s="54"/>
      <c r="H32" s="86"/>
      <c r="I32" s="87"/>
      <c r="J32" s="88"/>
      <c r="K32" s="52"/>
      <c r="L32" s="1"/>
      <c r="M32" s="1"/>
      <c r="N32" s="1"/>
      <c r="O32" s="2"/>
    </row>
    <row r="33" spans="1:15">
      <c r="A33" s="1"/>
      <c r="B33" s="20" t="str">
        <f>IF([1]Start!I11&lt;&gt;"",[1]Start!I11,"")</f>
        <v/>
      </c>
      <c r="C33" s="64"/>
      <c r="D33" s="65"/>
      <c r="E33" s="1"/>
      <c r="F33" s="1"/>
      <c r="G33" s="54"/>
      <c r="H33" s="86"/>
      <c r="I33" s="87"/>
      <c r="J33" s="88"/>
      <c r="K33" s="66"/>
      <c r="L33" s="1"/>
      <c r="M33" s="1"/>
      <c r="N33" s="1"/>
      <c r="O33" s="2"/>
    </row>
    <row r="34" spans="1:15">
      <c r="A34" s="1"/>
      <c r="B34" s="20" t="str">
        <f>IF([1]Start!I13&lt;&gt;"",[1]Start!I13,"")</f>
        <v>Vrienden nog te ontvangen</v>
      </c>
      <c r="C34" s="64"/>
      <c r="D34" s="65"/>
      <c r="E34" s="1"/>
      <c r="F34" s="1"/>
      <c r="G34" s="54"/>
      <c r="H34" s="86"/>
      <c r="I34" s="87"/>
      <c r="J34" s="88"/>
      <c r="K34" s="52"/>
      <c r="L34" s="1"/>
      <c r="M34" s="1"/>
      <c r="N34" s="1"/>
      <c r="O34" s="2"/>
    </row>
    <row r="35" spans="1:15">
      <c r="A35" s="1"/>
      <c r="B35" s="20" t="str">
        <f>IF([1]Start!I14&lt;&gt;"",[1]Start!I14,"")</f>
        <v>Overige vorderingen</v>
      </c>
      <c r="C35" s="62"/>
      <c r="D35" s="63"/>
      <c r="E35" s="1"/>
      <c r="F35" s="1"/>
      <c r="G35" s="54"/>
      <c r="H35" s="86"/>
      <c r="I35" s="87"/>
      <c r="J35" s="88"/>
      <c r="K35" s="52"/>
      <c r="L35" s="1"/>
      <c r="M35" s="1"/>
      <c r="N35" s="1"/>
      <c r="O35" s="2"/>
    </row>
    <row r="36" spans="1:15" ht="15.75" thickBot="1">
      <c r="A36" s="1"/>
      <c r="B36" s="67" t="str">
        <f>IF([1]Start!I15&lt;&gt;"",[1]Start!I15,"")</f>
        <v/>
      </c>
      <c r="C36" s="68"/>
      <c r="D36" s="69"/>
      <c r="E36" s="1"/>
      <c r="F36" s="1"/>
      <c r="G36" s="70"/>
      <c r="H36" s="86"/>
      <c r="I36" s="87"/>
      <c r="J36" s="88"/>
      <c r="K36" s="52"/>
      <c r="L36" s="1"/>
      <c r="M36" s="1"/>
      <c r="N36" s="1"/>
      <c r="O36" s="2"/>
    </row>
    <row r="37" spans="1:15" ht="15.75" thickBot="1">
      <c r="A37" s="1"/>
      <c r="B37" s="1"/>
      <c r="C37" s="1"/>
      <c r="D37" s="1"/>
      <c r="E37" s="1"/>
      <c r="F37" s="1"/>
      <c r="G37" s="71"/>
      <c r="H37" s="80"/>
      <c r="I37" s="81"/>
      <c r="J37" s="82"/>
      <c r="K37" s="55"/>
      <c r="L37" s="1"/>
      <c r="M37" s="1"/>
      <c r="N37" s="1"/>
      <c r="O37" s="2"/>
    </row>
    <row r="38" spans="1:15" ht="15.75" thickBot="1">
      <c r="A38" s="1"/>
      <c r="B38" s="38" t="s">
        <v>16</v>
      </c>
      <c r="C38" s="60" t="s">
        <v>14</v>
      </c>
      <c r="D38" s="61" t="s">
        <v>15</v>
      </c>
      <c r="E38" s="1"/>
      <c r="F38" s="1"/>
      <c r="G38" s="71"/>
      <c r="H38" s="80"/>
      <c r="I38" s="81"/>
      <c r="J38" s="82"/>
      <c r="K38" s="55"/>
      <c r="L38" s="1"/>
      <c r="M38" s="1"/>
      <c r="N38" s="1"/>
      <c r="O38" s="2"/>
    </row>
    <row r="39" spans="1:15" ht="15.75" thickTop="1">
      <c r="A39" s="1"/>
      <c r="B39" s="20" t="str">
        <f>IF([1]Start!K14&lt;&gt;"",[1]Start!K14,"")</f>
        <v>Theatervoorzieningen</v>
      </c>
      <c r="C39" s="62"/>
      <c r="D39" s="45"/>
      <c r="E39" s="1"/>
      <c r="F39" s="1"/>
      <c r="G39" s="71"/>
      <c r="H39" s="80"/>
      <c r="I39" s="81"/>
      <c r="J39" s="82"/>
      <c r="K39" s="55"/>
      <c r="L39" s="1"/>
      <c r="M39" s="1"/>
      <c r="N39" s="1"/>
      <c r="O39" s="2"/>
    </row>
    <row r="40" spans="1:15">
      <c r="A40" s="1"/>
      <c r="B40" s="20" t="str">
        <f>IF([1]Start!K15&lt;&gt;"",[1]Start!K15,"")</f>
        <v>Filmhuisvoorzieningen</v>
      </c>
      <c r="C40" s="64"/>
      <c r="D40" s="50"/>
      <c r="E40" s="1"/>
      <c r="F40" s="1"/>
      <c r="G40" s="71"/>
      <c r="H40" s="80"/>
      <c r="I40" s="81"/>
      <c r="J40" s="82"/>
      <c r="K40" s="55"/>
      <c r="L40" s="1"/>
      <c r="M40" s="1"/>
      <c r="N40" s="1"/>
      <c r="O40" s="2"/>
    </row>
    <row r="41" spans="1:15" ht="15.75" thickBot="1">
      <c r="A41" s="1"/>
      <c r="B41" s="67" t="str">
        <f>IF([1]Start!K16&lt;&gt;"",[1]Start!K16,"")</f>
        <v>Overige</v>
      </c>
      <c r="C41" s="68"/>
      <c r="D41" s="72"/>
      <c r="E41" s="1"/>
      <c r="F41" s="1"/>
      <c r="G41" s="73"/>
      <c r="H41" s="83"/>
      <c r="I41" s="84"/>
      <c r="J41" s="85"/>
      <c r="K41" s="55"/>
      <c r="L41" s="1"/>
      <c r="M41" s="1"/>
      <c r="N41" s="1"/>
      <c r="O41" s="2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74"/>
      <c r="K42" s="74"/>
      <c r="L42" s="1"/>
      <c r="M42" s="1"/>
      <c r="N42" s="1"/>
      <c r="O42" s="2"/>
    </row>
    <row r="43" spans="1:15">
      <c r="A43" s="1"/>
      <c r="B43" s="75" t="s">
        <v>17</v>
      </c>
      <c r="C43" s="76">
        <f ca="1">TODAY()</f>
        <v>44641</v>
      </c>
      <c r="D43" s="77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9"/>
      <c r="O46" s="2"/>
    </row>
  </sheetData>
  <mergeCells count="35">
    <mergeCell ref="G11:H11"/>
    <mergeCell ref="B6:K6"/>
    <mergeCell ref="G7:H7"/>
    <mergeCell ref="G8:H8"/>
    <mergeCell ref="G9:H9"/>
    <mergeCell ref="G10:H10"/>
    <mergeCell ref="H24:J24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H22:J22"/>
    <mergeCell ref="H23:J23"/>
    <mergeCell ref="H36:J36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7:J37"/>
    <mergeCell ref="H38:J38"/>
    <mergeCell ref="H39:J39"/>
    <mergeCell ref="H40:J40"/>
    <mergeCell ref="H41:J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1FCB0F71964D4BB2FE90FC337E0478" ma:contentTypeVersion="12" ma:contentTypeDescription="Een nieuw document maken." ma:contentTypeScope="" ma:versionID="6b7e6646eed43c1b1307215f3c65cd5d">
  <xsd:schema xmlns:xsd="http://www.w3.org/2001/XMLSchema" xmlns:xs="http://www.w3.org/2001/XMLSchema" xmlns:p="http://schemas.microsoft.com/office/2006/metadata/properties" xmlns:ns2="0fb2f566-451a-4e1b-a7ef-6812c75db65f" xmlns:ns3="81e665e8-b5cc-477c-a194-0b3a7ebf2fc7" targetNamespace="http://schemas.microsoft.com/office/2006/metadata/properties" ma:root="true" ma:fieldsID="5306fac6cd6fdc52ab28870a80abb073" ns2:_="" ns3:_="">
    <xsd:import namespace="0fb2f566-451a-4e1b-a7ef-6812c75db65f"/>
    <xsd:import namespace="81e665e8-b5cc-477c-a194-0b3a7ebf2f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2f566-451a-4e1b-a7ef-6812c75d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665e8-b5cc-477c-a194-0b3a7ebf2f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02AEC9-AA4D-4AF8-B539-B328007ABCB5}"/>
</file>

<file path=customXml/itemProps2.xml><?xml version="1.0" encoding="utf-8"?>
<ds:datastoreItem xmlns:ds="http://schemas.openxmlformats.org/officeDocument/2006/customXml" ds:itemID="{219C4661-4E7E-4524-865E-7ED3A753CD5B}"/>
</file>

<file path=customXml/itemProps3.xml><?xml version="1.0" encoding="utf-8"?>
<ds:datastoreItem xmlns:ds="http://schemas.openxmlformats.org/officeDocument/2006/customXml" ds:itemID="{593069FB-743A-4C7C-B0E5-BCAF5234E0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Den Spike Unattendeds © 2015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Zwaan Cultureel</dc:creator>
  <cp:keywords/>
  <dc:description/>
  <cp:lastModifiedBy>Joke van Eersel</cp:lastModifiedBy>
  <cp:revision/>
  <dcterms:created xsi:type="dcterms:W3CDTF">2022-03-21T10:35:50Z</dcterms:created>
  <dcterms:modified xsi:type="dcterms:W3CDTF">2022-03-21T10:44:34Z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0x010100731FCB0F71964D4BB2FE90FC337E0478</vt:lpwstr>
  </property>
</Properties>
</file>